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20" windowWidth="12120" windowHeight="8535" firstSheet="1" activeTab="1"/>
  </bookViews>
  <sheets>
    <sheet name="GUIDE" sheetId="1" r:id="rId1"/>
    <sheet name="TENANT &amp; RENT LOG" sheetId="2" r:id="rId2"/>
    <sheet name="INCOME &amp; EXPENSES" sheetId="3" r:id="rId3"/>
    <sheet name="LOANS &amp; ROI" sheetId="4" r:id="rId4"/>
  </sheets>
  <definedNames/>
  <calcPr fullCalcOnLoad="1"/>
</workbook>
</file>

<file path=xl/sharedStrings.xml><?xml version="1.0" encoding="utf-8"?>
<sst xmlns="http://schemas.openxmlformats.org/spreadsheetml/2006/main" count="143" uniqueCount="98">
  <si>
    <t>INCOME</t>
  </si>
  <si>
    <t>RENTAL</t>
  </si>
  <si>
    <t>ANNUAL</t>
  </si>
  <si>
    <t>LAUNDRY</t>
  </si>
  <si>
    <t>OTHER</t>
  </si>
  <si>
    <t>TOTAL INCOME</t>
  </si>
  <si>
    <t>EXPENSES</t>
  </si>
  <si>
    <t>ACCOUNTING/LEGAL</t>
  </si>
  <si>
    <t>ADVERTISING</t>
  </si>
  <si>
    <t>CARPETING</t>
  </si>
  <si>
    <t>CARPET CLEANING</t>
  </si>
  <si>
    <t>CONTRACT LABOR</t>
  </si>
  <si>
    <t>EQUIPMENT</t>
  </si>
  <si>
    <t>FLOOR COVERINGS</t>
  </si>
  <si>
    <t>HEAT &amp; COOLING</t>
  </si>
  <si>
    <t>MISCELLANEOUS</t>
  </si>
  <si>
    <t>PAYROLL (MGMT &amp; MAINT.)</t>
  </si>
  <si>
    <t>PLUMBING</t>
  </si>
  <si>
    <t>POSTAGE</t>
  </si>
  <si>
    <t>REPAIR &amp; MAINTENANCE</t>
  </si>
  <si>
    <t>SUPPLIES</t>
  </si>
  <si>
    <t>TAXES-REAL ESTATE</t>
  </si>
  <si>
    <t>TELEPHONE</t>
  </si>
  <si>
    <t>UTILITIES</t>
  </si>
  <si>
    <t>GAS &amp; ELECTRIC</t>
  </si>
  <si>
    <t>TOTAL EXPENSE</t>
  </si>
  <si>
    <t>NET INCOME</t>
  </si>
  <si>
    <t>WATER/SEWER</t>
  </si>
  <si>
    <t>ADDRESS:</t>
  </si>
  <si>
    <t>LP:</t>
  </si>
  <si>
    <t>NET-NET INCOME</t>
  </si>
  <si>
    <t>INSURANCE - HAZARD</t>
  </si>
  <si>
    <t>INSURANCE - MORTGAGE</t>
  </si>
  <si>
    <t>PER MONTH</t>
  </si>
  <si>
    <t>SP:</t>
  </si>
  <si>
    <t>Unit #</t>
  </si>
  <si>
    <t>Tenant Name</t>
  </si>
  <si>
    <t>Tenant Phone</t>
  </si>
  <si>
    <t># of Bedrooms</t>
  </si>
  <si>
    <t>Monthly Rent</t>
  </si>
  <si>
    <t>Security Deposit</t>
  </si>
  <si>
    <t>Lease Expires</t>
  </si>
  <si>
    <t>Landlord Pays</t>
  </si>
  <si>
    <t>Water</t>
  </si>
  <si>
    <t>Total Monthly Income</t>
  </si>
  <si>
    <t>Total Annual Income</t>
  </si>
  <si>
    <t>Gas &amp; Electric</t>
  </si>
  <si>
    <t>CAP RATE:</t>
  </si>
  <si>
    <t>ROI</t>
  </si>
  <si>
    <t>MORTGAGE</t>
  </si>
  <si>
    <t>interest rate</t>
  </si>
  <si>
    <t>term - yrs</t>
  </si>
  <si>
    <t># payments</t>
  </si>
  <si>
    <t>principal amt.</t>
  </si>
  <si>
    <t>monthly</t>
  </si>
  <si>
    <t>yearly</t>
  </si>
  <si>
    <t>DOWN PAYMENT</t>
  </si>
  <si>
    <t>DESCRIPTION:</t>
  </si>
  <si>
    <t>CITY:</t>
  </si>
  <si>
    <t>STATE:</t>
  </si>
  <si>
    <t>ZIP:</t>
  </si>
  <si>
    <t>Example</t>
  </si>
  <si>
    <t>REV. DATE:</t>
  </si>
  <si>
    <t>Cap Rate 12% or higher is desired</t>
  </si>
  <si>
    <t>est ($200/qtr)</t>
  </si>
  <si>
    <t>Tenant &amp; Rent Log</t>
  </si>
  <si>
    <t>COMMENTS</t>
  </si>
  <si>
    <t>00/00/00</t>
  </si>
  <si>
    <t>000-000-0000</t>
  </si>
  <si>
    <t>See Rent Log</t>
  </si>
  <si>
    <t>NET INCOME (</t>
  </si>
  <si>
    <t>(Annual)</t>
  </si>
  <si>
    <t>1ST MORTGAGE EXPENSE (Annual)</t>
  </si>
  <si>
    <t>DOWN PAYMENT EXPENSE (Annual)</t>
  </si>
  <si>
    <r>
      <t xml:space="preserve">Enter rent for each appartment into the </t>
    </r>
    <r>
      <rPr>
        <b/>
        <u val="single"/>
        <sz val="12"/>
        <color indexed="10"/>
        <rFont val="Arial"/>
        <family val="2"/>
      </rPr>
      <t>TENANT RENT LOG</t>
    </r>
    <r>
      <rPr>
        <b/>
        <sz val="12"/>
        <rFont val="Arial"/>
        <family val="2"/>
      </rPr>
      <t>.</t>
    </r>
  </si>
  <si>
    <r>
      <t xml:space="preserve">This autoloads the annual income into the </t>
    </r>
    <r>
      <rPr>
        <b/>
        <u val="single"/>
        <sz val="12"/>
        <color indexed="10"/>
        <rFont val="Arial"/>
        <family val="2"/>
      </rPr>
      <t>INCOME &amp; EXPENSES SHEET</t>
    </r>
    <r>
      <rPr>
        <b/>
        <u val="single"/>
        <sz val="12"/>
        <rFont val="Arial"/>
        <family val="2"/>
      </rPr>
      <t>.</t>
    </r>
  </si>
  <si>
    <r>
      <t xml:space="preserve">Enter the expenses, actual or estimated, into the </t>
    </r>
    <r>
      <rPr>
        <b/>
        <u val="single"/>
        <sz val="12"/>
        <color indexed="10"/>
        <rFont val="Arial"/>
        <family val="2"/>
      </rPr>
      <t>INCOME &amp; EXPENSES SHEET</t>
    </r>
    <r>
      <rPr>
        <b/>
        <u val="single"/>
        <sz val="12"/>
        <rFont val="Arial"/>
        <family val="2"/>
      </rPr>
      <t>.</t>
    </r>
  </si>
  <si>
    <r>
      <t xml:space="preserve">This calculates the </t>
    </r>
    <r>
      <rPr>
        <b/>
        <u val="single"/>
        <sz val="12"/>
        <color indexed="10"/>
        <rFont val="Arial"/>
        <family val="2"/>
      </rPr>
      <t>CAP RATE</t>
    </r>
    <r>
      <rPr>
        <b/>
        <sz val="12"/>
        <rFont val="Arial"/>
        <family val="2"/>
      </rPr>
      <t xml:space="preserve"> (Net Income / Selling Price).</t>
    </r>
  </si>
  <si>
    <t>This calculates the Positive cash flow of the property and the Return on Investment.</t>
  </si>
  <si>
    <t>25% or higher desired</t>
  </si>
  <si>
    <t>NOTE:</t>
  </si>
  <si>
    <t>Tenant Pays</t>
  </si>
  <si>
    <t>GUIDE TO USING THIS PROPERTY EVALUATION WORKSHEET</t>
  </si>
  <si>
    <t>Please direct your suggestions for improving this worksheet to:</t>
  </si>
  <si>
    <t>Greg Harmon</t>
  </si>
  <si>
    <t>harentpz@quixnet.net</t>
  </si>
  <si>
    <t>e-mail:</t>
  </si>
  <si>
    <t>% Down</t>
  </si>
  <si>
    <r>
      <t xml:space="preserve">Enter the Mortgage terms (% Downpayment, Interest Rate &amp; Term) amounts into the </t>
    </r>
    <r>
      <rPr>
        <b/>
        <u val="single"/>
        <sz val="12"/>
        <color indexed="10"/>
        <rFont val="Arial"/>
        <family val="2"/>
      </rPr>
      <t>LOANS &amp; ROI SHEET</t>
    </r>
    <r>
      <rPr>
        <b/>
        <sz val="12"/>
        <rFont val="Arial"/>
        <family val="2"/>
      </rPr>
      <t>.</t>
    </r>
  </si>
  <si>
    <r>
      <t xml:space="preserve">You may only enter data in </t>
    </r>
    <r>
      <rPr>
        <b/>
        <sz val="12"/>
        <color indexed="17"/>
        <rFont val="Arial"/>
        <family val="2"/>
      </rPr>
      <t>GREEN</t>
    </r>
    <r>
      <rPr>
        <b/>
        <sz val="12"/>
        <color indexed="14"/>
        <rFont val="Arial"/>
        <family val="2"/>
      </rPr>
      <t xml:space="preserve"> Cells.</t>
    </r>
  </si>
  <si>
    <r>
      <t xml:space="preserve">Using </t>
    </r>
    <r>
      <rPr>
        <b/>
        <sz val="12"/>
        <color indexed="17"/>
        <rFont val="Arial"/>
        <family val="2"/>
      </rPr>
      <t>CURRENT</t>
    </r>
    <r>
      <rPr>
        <b/>
        <sz val="12"/>
        <color indexed="14"/>
        <rFont val="Arial"/>
        <family val="2"/>
      </rPr>
      <t xml:space="preserve"> Property Data will show </t>
    </r>
    <r>
      <rPr>
        <b/>
        <sz val="12"/>
        <color indexed="17"/>
        <rFont val="Arial"/>
        <family val="2"/>
      </rPr>
      <t>CURRENT</t>
    </r>
    <r>
      <rPr>
        <b/>
        <sz val="12"/>
        <color indexed="14"/>
        <rFont val="Arial"/>
        <family val="2"/>
      </rPr>
      <t xml:space="preserve"> Cash Flow &amp; ROI.</t>
    </r>
  </si>
  <si>
    <r>
      <t xml:space="preserve">Using </t>
    </r>
    <r>
      <rPr>
        <b/>
        <sz val="12"/>
        <color indexed="17"/>
        <rFont val="Arial"/>
        <family val="2"/>
      </rPr>
      <t>PROJECTED</t>
    </r>
    <r>
      <rPr>
        <b/>
        <sz val="12"/>
        <color indexed="14"/>
        <rFont val="Arial"/>
        <family val="2"/>
      </rPr>
      <t xml:space="preserve"> Property Data, you may change the input data (Rent, Expenses, Loan Amount &amp;Terms) to </t>
    </r>
    <r>
      <rPr>
        <b/>
        <sz val="12"/>
        <color indexed="17"/>
        <rFont val="Arial"/>
        <family val="2"/>
      </rPr>
      <t>Project</t>
    </r>
    <r>
      <rPr>
        <b/>
        <sz val="12"/>
        <color indexed="14"/>
        <rFont val="Arial"/>
        <family val="2"/>
      </rPr>
      <t xml:space="preserve"> maximum Positive Cash Flow and ROI.</t>
    </r>
  </si>
  <si>
    <t>Ted &amp; Sue</t>
  </si>
  <si>
    <t>Tom &amp; Alice</t>
  </si>
  <si>
    <t>Gary &amp; Mary</t>
  </si>
  <si>
    <t>Karen &amp; Lassie</t>
  </si>
  <si>
    <t>rev: 02-21-02</t>
  </si>
  <si>
    <t>Ten-Plex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</si>
</sst>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%"/>
    <numFmt numFmtId="167" formatCode="0.0%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8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6" fontId="6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10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12" xfId="0" applyNumberFormat="1" applyFont="1" applyBorder="1" applyAlignment="1" applyProtection="1">
      <alignment/>
      <protection/>
    </xf>
    <xf numFmtId="167" fontId="6" fillId="0" borderId="12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2">
      <selection activeCell="B15" sqref="B15:K15"/>
    </sheetView>
  </sheetViews>
  <sheetFormatPr defaultColWidth="9.140625" defaultRowHeight="12.75"/>
  <cols>
    <col min="1" max="1" width="9.140625" style="64" customWidth="1"/>
    <col min="2" max="16384" width="9.140625" style="5" customWidth="1"/>
  </cols>
  <sheetData>
    <row r="2" spans="1:11" ht="15.75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5" spans="1:10" ht="15.75">
      <c r="A5" s="64">
        <v>1</v>
      </c>
      <c r="B5" s="71" t="s">
        <v>74</v>
      </c>
      <c r="C5" s="71"/>
      <c r="D5" s="71"/>
      <c r="E5" s="71"/>
      <c r="F5" s="71"/>
      <c r="G5" s="71"/>
      <c r="H5" s="71"/>
      <c r="I5" s="71"/>
      <c r="J5" s="71"/>
    </row>
    <row r="6" ht="15.75">
      <c r="B6" s="65" t="s">
        <v>75</v>
      </c>
    </row>
    <row r="8" spans="1:2" ht="15.75">
      <c r="A8" s="64">
        <v>2</v>
      </c>
      <c r="B8" s="5" t="s">
        <v>76</v>
      </c>
    </row>
    <row r="9" ht="15.75">
      <c r="B9" s="5" t="s">
        <v>77</v>
      </c>
    </row>
    <row r="11" spans="1:10" ht="40.5" customHeight="1">
      <c r="A11" s="64">
        <v>3</v>
      </c>
      <c r="B11" s="71" t="s">
        <v>88</v>
      </c>
      <c r="C11" s="71"/>
      <c r="D11" s="71"/>
      <c r="E11" s="71"/>
      <c r="F11" s="71"/>
      <c r="G11" s="71"/>
      <c r="H11" s="71"/>
      <c r="I11" s="71"/>
      <c r="J11" s="71"/>
    </row>
    <row r="12" ht="15.75">
      <c r="B12" s="5" t="s">
        <v>78</v>
      </c>
    </row>
    <row r="15" spans="1:11" ht="48.75" customHeight="1">
      <c r="A15" s="64" t="s">
        <v>80</v>
      </c>
      <c r="B15" s="72" t="s">
        <v>90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38.25" customHeight="1">
      <c r="A16" s="5"/>
      <c r="B16" s="72" t="s">
        <v>91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2:11" ht="15.75">
      <c r="B17" s="68" t="s">
        <v>89</v>
      </c>
      <c r="C17" s="68"/>
      <c r="D17" s="68"/>
      <c r="E17" s="68"/>
      <c r="F17" s="68"/>
      <c r="G17" s="68"/>
      <c r="H17" s="68"/>
      <c r="I17" s="68"/>
      <c r="J17" s="68"/>
      <c r="K17" s="68"/>
    </row>
    <row r="20" ht="15.75">
      <c r="B20" s="5" t="s">
        <v>83</v>
      </c>
    </row>
    <row r="22" ht="15.75">
      <c r="D22" s="5" t="s">
        <v>84</v>
      </c>
    </row>
    <row r="23" spans="3:11" ht="15.75">
      <c r="C23" s="5" t="s">
        <v>86</v>
      </c>
      <c r="D23" s="5" t="s">
        <v>85</v>
      </c>
      <c r="K23" s="5" t="s">
        <v>96</v>
      </c>
    </row>
  </sheetData>
  <sheetProtection sheet="1" objects="1" scenarios="1"/>
  <mergeCells count="6">
    <mergeCell ref="B17:K17"/>
    <mergeCell ref="A2:K2"/>
    <mergeCell ref="B5:J5"/>
    <mergeCell ref="B11:J11"/>
    <mergeCell ref="B16:K16"/>
    <mergeCell ref="B15:K15"/>
  </mergeCells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140625" style="23" customWidth="1"/>
    <col min="2" max="2" width="5.00390625" style="21" customWidth="1"/>
    <col min="3" max="3" width="18.00390625" style="21" customWidth="1"/>
    <col min="4" max="4" width="18.00390625" style="8" customWidth="1"/>
    <col min="5" max="5" width="11.57421875" style="21" customWidth="1"/>
    <col min="6" max="6" width="10.8515625" style="22" customWidth="1"/>
    <col min="7" max="7" width="9.140625" style="22" customWidth="1"/>
    <col min="8" max="8" width="9.140625" style="9" customWidth="1"/>
    <col min="9" max="9" width="13.57421875" style="23" customWidth="1"/>
    <col min="10" max="10" width="11.140625" style="21" customWidth="1"/>
    <col min="11" max="16384" width="9.140625" style="23" customWidth="1"/>
  </cols>
  <sheetData>
    <row r="1" ht="12.75">
      <c r="E1" s="53" t="s">
        <v>61</v>
      </c>
    </row>
    <row r="2" ht="13.5" thickBot="1">
      <c r="I2" s="9">
        <f>'INCOME &amp; EXPENSES'!$E$5</f>
        <v>38538</v>
      </c>
    </row>
    <row r="3" spans="2:10" ht="50.25" customHeight="1" thickBot="1">
      <c r="B3" s="73" t="s">
        <v>65</v>
      </c>
      <c r="C3" s="74"/>
      <c r="D3" s="74"/>
      <c r="E3" s="74"/>
      <c r="F3" s="74"/>
      <c r="G3" s="74"/>
      <c r="H3" s="74"/>
      <c r="I3" s="74"/>
      <c r="J3" s="75"/>
    </row>
    <row r="4" spans="2:10" s="8" customFormat="1" ht="32.25" customHeight="1">
      <c r="B4" s="12" t="s">
        <v>35</v>
      </c>
      <c r="C4" s="13" t="s">
        <v>36</v>
      </c>
      <c r="D4" s="13" t="s">
        <v>37</v>
      </c>
      <c r="E4" s="13" t="s">
        <v>38</v>
      </c>
      <c r="F4" s="14" t="s">
        <v>39</v>
      </c>
      <c r="G4" s="14" t="s">
        <v>40</v>
      </c>
      <c r="H4" s="15" t="s">
        <v>41</v>
      </c>
      <c r="I4" s="13" t="s">
        <v>81</v>
      </c>
      <c r="J4" s="16" t="s">
        <v>42</v>
      </c>
    </row>
    <row r="5" spans="2:10" ht="30" customHeight="1">
      <c r="B5" s="24">
        <v>1</v>
      </c>
      <c r="C5" s="46" t="s">
        <v>94</v>
      </c>
      <c r="D5" s="46" t="s">
        <v>68</v>
      </c>
      <c r="E5" s="47">
        <v>2</v>
      </c>
      <c r="F5" s="48">
        <v>350</v>
      </c>
      <c r="G5" s="48">
        <v>350</v>
      </c>
      <c r="H5" s="49" t="s">
        <v>67</v>
      </c>
      <c r="I5" s="50" t="s">
        <v>46</v>
      </c>
      <c r="J5" s="51" t="s">
        <v>43</v>
      </c>
    </row>
    <row r="6" spans="2:10" ht="30" customHeight="1">
      <c r="B6" s="24">
        <v>2</v>
      </c>
      <c r="C6" s="46" t="s">
        <v>95</v>
      </c>
      <c r="D6" s="46" t="s">
        <v>68</v>
      </c>
      <c r="E6" s="47">
        <v>2</v>
      </c>
      <c r="F6" s="48">
        <v>350</v>
      </c>
      <c r="G6" s="48">
        <v>350</v>
      </c>
      <c r="H6" s="49" t="s">
        <v>67</v>
      </c>
      <c r="I6" s="50" t="s">
        <v>46</v>
      </c>
      <c r="J6" s="51" t="s">
        <v>43</v>
      </c>
    </row>
    <row r="7" spans="2:10" ht="30" customHeight="1">
      <c r="B7" s="24">
        <v>3</v>
      </c>
      <c r="C7" s="46" t="s">
        <v>92</v>
      </c>
      <c r="D7" s="46" t="s">
        <v>68</v>
      </c>
      <c r="E7" s="47">
        <v>2</v>
      </c>
      <c r="F7" s="48">
        <v>350</v>
      </c>
      <c r="G7" s="48">
        <v>350</v>
      </c>
      <c r="H7" s="49" t="s">
        <v>67</v>
      </c>
      <c r="I7" s="50" t="s">
        <v>46</v>
      </c>
      <c r="J7" s="51" t="s">
        <v>43</v>
      </c>
    </row>
    <row r="8" spans="2:10" ht="30" customHeight="1">
      <c r="B8" s="24">
        <v>4</v>
      </c>
      <c r="C8" s="46" t="s">
        <v>93</v>
      </c>
      <c r="D8" s="46" t="s">
        <v>68</v>
      </c>
      <c r="E8" s="47">
        <v>2</v>
      </c>
      <c r="F8" s="48">
        <v>350</v>
      </c>
      <c r="G8" s="48">
        <v>350</v>
      </c>
      <c r="H8" s="49" t="s">
        <v>67</v>
      </c>
      <c r="I8" s="50" t="s">
        <v>46</v>
      </c>
      <c r="J8" s="51" t="s">
        <v>43</v>
      </c>
    </row>
    <row r="9" spans="2:10" ht="30" customHeight="1">
      <c r="B9" s="24">
        <v>5</v>
      </c>
      <c r="C9" s="46"/>
      <c r="D9" s="46" t="s">
        <v>68</v>
      </c>
      <c r="E9" s="47">
        <v>0</v>
      </c>
      <c r="F9" s="48">
        <v>0</v>
      </c>
      <c r="G9" s="48">
        <v>0</v>
      </c>
      <c r="H9" s="49" t="s">
        <v>67</v>
      </c>
      <c r="I9" s="50" t="s">
        <v>46</v>
      </c>
      <c r="J9" s="51" t="s">
        <v>43</v>
      </c>
    </row>
    <row r="10" spans="2:10" ht="30" customHeight="1">
      <c r="B10" s="24">
        <v>6</v>
      </c>
      <c r="C10" s="46"/>
      <c r="D10" s="46" t="s">
        <v>68</v>
      </c>
      <c r="E10" s="47">
        <v>0</v>
      </c>
      <c r="F10" s="48">
        <v>0</v>
      </c>
      <c r="G10" s="48">
        <v>0</v>
      </c>
      <c r="H10" s="49" t="s">
        <v>67</v>
      </c>
      <c r="I10" s="50" t="s">
        <v>46</v>
      </c>
      <c r="J10" s="51" t="s">
        <v>43</v>
      </c>
    </row>
    <row r="11" spans="2:10" ht="30" customHeight="1">
      <c r="B11" s="24">
        <v>7</v>
      </c>
      <c r="C11" s="46"/>
      <c r="D11" s="46" t="s">
        <v>68</v>
      </c>
      <c r="E11" s="47">
        <v>0</v>
      </c>
      <c r="F11" s="48">
        <v>0</v>
      </c>
      <c r="G11" s="48">
        <v>0</v>
      </c>
      <c r="H11" s="49" t="s">
        <v>67</v>
      </c>
      <c r="I11" s="50" t="s">
        <v>46</v>
      </c>
      <c r="J11" s="51" t="s">
        <v>43</v>
      </c>
    </row>
    <row r="12" spans="2:10" ht="30" customHeight="1">
      <c r="B12" s="24">
        <v>8</v>
      </c>
      <c r="C12" s="46"/>
      <c r="D12" s="46" t="s">
        <v>68</v>
      </c>
      <c r="E12" s="47">
        <v>0</v>
      </c>
      <c r="F12" s="48">
        <v>0</v>
      </c>
      <c r="G12" s="48">
        <v>0</v>
      </c>
      <c r="H12" s="49" t="s">
        <v>67</v>
      </c>
      <c r="I12" s="50" t="s">
        <v>46</v>
      </c>
      <c r="J12" s="51" t="s">
        <v>43</v>
      </c>
    </row>
    <row r="13" spans="2:10" ht="30" customHeight="1">
      <c r="B13" s="24">
        <v>9</v>
      </c>
      <c r="C13" s="46"/>
      <c r="D13" s="46" t="s">
        <v>68</v>
      </c>
      <c r="E13" s="47">
        <v>0</v>
      </c>
      <c r="F13" s="48">
        <v>0</v>
      </c>
      <c r="G13" s="48">
        <v>0</v>
      </c>
      <c r="H13" s="49" t="s">
        <v>67</v>
      </c>
      <c r="I13" s="50" t="s">
        <v>46</v>
      </c>
      <c r="J13" s="51" t="s">
        <v>43</v>
      </c>
    </row>
    <row r="14" spans="2:10" ht="30" customHeight="1" thickBot="1">
      <c r="B14" s="24">
        <v>10</v>
      </c>
      <c r="C14" s="46"/>
      <c r="D14" s="46" t="s">
        <v>68</v>
      </c>
      <c r="E14" s="47">
        <v>0</v>
      </c>
      <c r="F14" s="48">
        <v>0</v>
      </c>
      <c r="G14" s="52">
        <v>0</v>
      </c>
      <c r="H14" s="49" t="s">
        <v>67</v>
      </c>
      <c r="I14" s="50" t="s">
        <v>46</v>
      </c>
      <c r="J14" s="51" t="s">
        <v>43</v>
      </c>
    </row>
    <row r="15" spans="2:10" ht="30" customHeight="1">
      <c r="B15" s="24"/>
      <c r="C15" s="25"/>
      <c r="D15" s="10"/>
      <c r="E15" s="25"/>
      <c r="F15" s="11"/>
      <c r="G15" s="19">
        <f>SUM(G5:G14)</f>
        <v>1400</v>
      </c>
      <c r="H15" s="26"/>
      <c r="I15" s="27"/>
      <c r="J15" s="28"/>
    </row>
    <row r="16" spans="2:10" ht="39.75" customHeight="1">
      <c r="B16" s="24"/>
      <c r="C16" s="25"/>
      <c r="D16" s="10"/>
      <c r="E16" s="10" t="s">
        <v>44</v>
      </c>
      <c r="F16" s="11">
        <f>SUM(F5:F15)</f>
        <v>1400</v>
      </c>
      <c r="G16" s="11"/>
      <c r="H16" s="26"/>
      <c r="I16" s="27"/>
      <c r="J16" s="28"/>
    </row>
    <row r="17" spans="2:10" ht="39.75" customHeight="1" thickBot="1">
      <c r="B17" s="29"/>
      <c r="C17" s="30"/>
      <c r="D17" s="17"/>
      <c r="E17" s="17" t="s">
        <v>45</v>
      </c>
      <c r="F17" s="18">
        <f>F16*12</f>
        <v>16800</v>
      </c>
      <c r="G17" s="18"/>
      <c r="H17" s="31"/>
      <c r="I17" s="32"/>
      <c r="J17" s="33"/>
    </row>
    <row r="18" ht="19.5" customHeight="1"/>
  </sheetData>
  <sheetProtection sheet="1" objects="1" scenarios="1"/>
  <mergeCells count="1">
    <mergeCell ref="B3:J3"/>
  </mergeCells>
  <printOptions/>
  <pageMargins left="0.25" right="0.25" top="1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E6" sqref="E6"/>
    </sheetView>
  </sheetViews>
  <sheetFormatPr defaultColWidth="9.140625" defaultRowHeight="12.75"/>
  <cols>
    <col min="1" max="1" width="10.7109375" style="5" customWidth="1"/>
    <col min="2" max="2" width="12.7109375" style="5" customWidth="1"/>
    <col min="3" max="3" width="21.28125" style="2" customWidth="1"/>
    <col min="4" max="4" width="20.421875" style="5" customWidth="1"/>
    <col min="5" max="5" width="12.57421875" style="5" customWidth="1"/>
    <col min="6" max="6" width="16.28125" style="6" customWidth="1"/>
    <col min="7" max="7" width="23.421875" style="1" customWidth="1"/>
    <col min="8" max="16384" width="9.140625" style="5" customWidth="1"/>
  </cols>
  <sheetData>
    <row r="1" spans="2:6" s="1" customFormat="1" ht="16.5" thickBot="1">
      <c r="B1" s="4" t="s">
        <v>57</v>
      </c>
      <c r="C1" s="43" t="s">
        <v>97</v>
      </c>
      <c r="E1" s="35" t="s">
        <v>61</v>
      </c>
      <c r="F1" s="3"/>
    </row>
    <row r="2" spans="2:6" s="1" customFormat="1" ht="16.5" thickBot="1">
      <c r="B2" s="4" t="s">
        <v>28</v>
      </c>
      <c r="C2" s="43"/>
      <c r="E2" s="4" t="s">
        <v>34</v>
      </c>
      <c r="F2" s="44">
        <v>85000</v>
      </c>
    </row>
    <row r="3" spans="2:6" s="1" customFormat="1" ht="16.5" thickBot="1">
      <c r="B3" s="4" t="s">
        <v>58</v>
      </c>
      <c r="C3" s="43"/>
      <c r="E3" s="4" t="s">
        <v>29</v>
      </c>
      <c r="F3" s="44">
        <v>90000</v>
      </c>
    </row>
    <row r="4" spans="2:6" s="1" customFormat="1" ht="16.5" thickBot="1">
      <c r="B4" s="4" t="s">
        <v>59</v>
      </c>
      <c r="C4" s="43"/>
      <c r="F4" s="3"/>
    </row>
    <row r="5" spans="2:7" s="1" customFormat="1" ht="16.5" thickBot="1">
      <c r="B5" s="4" t="s">
        <v>60</v>
      </c>
      <c r="C5" s="43"/>
      <c r="D5" s="4" t="s">
        <v>62</v>
      </c>
      <c r="E5" s="45">
        <v>38538</v>
      </c>
      <c r="F5" s="3"/>
      <c r="G5" s="56" t="s">
        <v>66</v>
      </c>
    </row>
    <row r="6" spans="3:6" s="1" customFormat="1" ht="15.75">
      <c r="C6" s="2"/>
      <c r="F6" s="3"/>
    </row>
    <row r="7" spans="2:6" s="1" customFormat="1" ht="15.75">
      <c r="B7" s="20" t="s">
        <v>0</v>
      </c>
      <c r="C7" s="2"/>
      <c r="F7" s="3" t="s">
        <v>2</v>
      </c>
    </row>
    <row r="8" spans="3:7" ht="16.5" thickBot="1">
      <c r="C8" s="2" t="s">
        <v>1</v>
      </c>
      <c r="F8" s="39">
        <f>'TENANT &amp; RENT LOG'!$F$17</f>
        <v>16800</v>
      </c>
      <c r="G8" s="61" t="s">
        <v>69</v>
      </c>
    </row>
    <row r="9" spans="3:7" ht="16.5" thickBot="1">
      <c r="C9" s="2" t="s">
        <v>3</v>
      </c>
      <c r="F9" s="42">
        <v>0</v>
      </c>
      <c r="G9" s="55"/>
    </row>
    <row r="10" spans="3:7" ht="16.5" thickBot="1">
      <c r="C10" s="54" t="s">
        <v>4</v>
      </c>
      <c r="F10" s="42">
        <v>0</v>
      </c>
      <c r="G10" s="55"/>
    </row>
    <row r="11" spans="3:7" ht="16.5" thickBot="1">
      <c r="C11" s="54" t="s">
        <v>4</v>
      </c>
      <c r="F11" s="42">
        <v>0</v>
      </c>
      <c r="G11" s="55"/>
    </row>
    <row r="12" spans="2:6" ht="15.75">
      <c r="B12" s="5" t="s">
        <v>5</v>
      </c>
      <c r="F12" s="6">
        <f>SUM(F8:F11)</f>
        <v>16800</v>
      </c>
    </row>
    <row r="15" ht="16.5" thickBot="1">
      <c r="B15" s="20" t="s">
        <v>6</v>
      </c>
    </row>
    <row r="16" spans="3:7" ht="16.5" thickBot="1">
      <c r="C16" s="2" t="s">
        <v>7</v>
      </c>
      <c r="F16" s="42">
        <v>0</v>
      </c>
      <c r="G16" s="55"/>
    </row>
    <row r="17" spans="3:7" ht="16.5" thickBot="1">
      <c r="C17" s="2" t="s">
        <v>8</v>
      </c>
      <c r="F17" s="42">
        <v>0</v>
      </c>
      <c r="G17" s="55"/>
    </row>
    <row r="18" spans="3:7" ht="16.5" thickBot="1">
      <c r="C18" s="2" t="s">
        <v>9</v>
      </c>
      <c r="F18" s="42">
        <v>0</v>
      </c>
      <c r="G18" s="55"/>
    </row>
    <row r="19" spans="3:7" ht="16.5" thickBot="1">
      <c r="C19" s="2" t="s">
        <v>10</v>
      </c>
      <c r="F19" s="42">
        <v>0</v>
      </c>
      <c r="G19" s="55"/>
    </row>
    <row r="20" spans="3:7" ht="16.5" thickBot="1">
      <c r="C20" s="2" t="s">
        <v>11</v>
      </c>
      <c r="F20" s="42">
        <v>0</v>
      </c>
      <c r="G20" s="55"/>
    </row>
    <row r="21" spans="3:7" ht="16.5" thickBot="1">
      <c r="C21" s="2" t="s">
        <v>12</v>
      </c>
      <c r="F21" s="42">
        <v>0</v>
      </c>
      <c r="G21" s="55"/>
    </row>
    <row r="22" spans="3:7" ht="16.5" thickBot="1">
      <c r="C22" s="2" t="s">
        <v>13</v>
      </c>
      <c r="F22" s="42">
        <v>0</v>
      </c>
      <c r="G22" s="55"/>
    </row>
    <row r="23" spans="3:7" ht="16.5" thickBot="1">
      <c r="C23" s="2" t="s">
        <v>14</v>
      </c>
      <c r="F23" s="42">
        <v>0</v>
      </c>
      <c r="G23" s="55"/>
    </row>
    <row r="24" spans="3:7" ht="16.5" thickBot="1">
      <c r="C24" s="2" t="s">
        <v>31</v>
      </c>
      <c r="F24" s="42">
        <v>850</v>
      </c>
      <c r="G24" s="55"/>
    </row>
    <row r="25" spans="3:7" ht="16.5" thickBot="1">
      <c r="C25" s="2" t="s">
        <v>32</v>
      </c>
      <c r="F25" s="42">
        <v>0</v>
      </c>
      <c r="G25" s="55"/>
    </row>
    <row r="26" spans="3:7" ht="16.5" thickBot="1">
      <c r="C26" s="2" t="s">
        <v>15</v>
      </c>
      <c r="F26" s="42">
        <v>0</v>
      </c>
      <c r="G26" s="55"/>
    </row>
    <row r="27" spans="3:7" ht="16.5" thickBot="1">
      <c r="C27" s="2" t="s">
        <v>16</v>
      </c>
      <c r="F27" s="42">
        <v>0</v>
      </c>
      <c r="G27" s="55"/>
    </row>
    <row r="28" spans="3:7" ht="16.5" thickBot="1">
      <c r="C28" s="2" t="s">
        <v>17</v>
      </c>
      <c r="F28" s="42">
        <v>0</v>
      </c>
      <c r="G28" s="55"/>
    </row>
    <row r="29" spans="3:7" ht="16.5" thickBot="1">
      <c r="C29" s="2" t="s">
        <v>18</v>
      </c>
      <c r="F29" s="42">
        <v>0</v>
      </c>
      <c r="G29" s="55"/>
    </row>
    <row r="30" spans="3:7" ht="16.5" thickBot="1">
      <c r="C30" s="2" t="s">
        <v>19</v>
      </c>
      <c r="F30" s="42">
        <v>0</v>
      </c>
      <c r="G30" s="55"/>
    </row>
    <row r="31" spans="3:7" ht="16.5" thickBot="1">
      <c r="C31" s="2" t="s">
        <v>20</v>
      </c>
      <c r="F31" s="42">
        <v>0</v>
      </c>
      <c r="G31" s="55"/>
    </row>
    <row r="32" spans="3:7" ht="16.5" thickBot="1">
      <c r="C32" s="2" t="s">
        <v>21</v>
      </c>
      <c r="F32" s="42">
        <v>2000</v>
      </c>
      <c r="G32" s="55"/>
    </row>
    <row r="33" spans="3:7" ht="16.5" thickBot="1">
      <c r="C33" s="2" t="s">
        <v>22</v>
      </c>
      <c r="F33" s="42">
        <v>0</v>
      </c>
      <c r="G33" s="55"/>
    </row>
    <row r="34" spans="3:7" ht="16.5" thickBot="1">
      <c r="C34" s="2" t="s">
        <v>23</v>
      </c>
      <c r="F34" s="62"/>
      <c r="G34" s="55"/>
    </row>
    <row r="35" spans="4:7" ht="16.5" thickBot="1">
      <c r="D35" s="5" t="s">
        <v>24</v>
      </c>
      <c r="F35" s="42">
        <v>0</v>
      </c>
      <c r="G35" s="55"/>
    </row>
    <row r="36" spans="4:7" ht="16.5" thickBot="1">
      <c r="D36" s="5" t="s">
        <v>27</v>
      </c>
      <c r="F36" s="42">
        <v>800</v>
      </c>
      <c r="G36" s="55" t="s">
        <v>64</v>
      </c>
    </row>
    <row r="37" spans="2:6" ht="16.5" thickBot="1">
      <c r="B37" s="4" t="s">
        <v>25</v>
      </c>
      <c r="F37" s="63">
        <f>SUM(F16:F36)</f>
        <v>3650</v>
      </c>
    </row>
    <row r="38" ht="15.75">
      <c r="B38" s="4"/>
    </row>
    <row r="39" spans="2:6" ht="15.75">
      <c r="B39" s="4" t="s">
        <v>26</v>
      </c>
      <c r="F39" s="6">
        <f>F12-F37</f>
        <v>13150</v>
      </c>
    </row>
    <row r="40" ht="16.5" thickBot="1"/>
    <row r="41" spans="4:5" ht="16.5" thickBot="1">
      <c r="D41" s="4" t="s">
        <v>47</v>
      </c>
      <c r="E41" s="57">
        <f>F39/F2</f>
        <v>0.15470588235294117</v>
      </c>
    </row>
    <row r="43" ht="15.75">
      <c r="D43" s="34" t="s">
        <v>63</v>
      </c>
    </row>
  </sheetData>
  <sheetProtection sheet="1" objects="1" scenarios="1"/>
  <printOptions/>
  <pageMargins left="0.25" right="0.25" top="0.5" bottom="0.5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C37" sqref="C37"/>
    </sheetView>
  </sheetViews>
  <sheetFormatPr defaultColWidth="9.140625" defaultRowHeight="12.75"/>
  <cols>
    <col min="1" max="1" width="9.140625" style="5" customWidth="1"/>
    <col min="2" max="2" width="15.00390625" style="5" customWidth="1"/>
    <col min="3" max="3" width="21.28125" style="5" customWidth="1"/>
    <col min="4" max="4" width="14.140625" style="5" customWidth="1"/>
    <col min="5" max="5" width="11.00390625" style="5" customWidth="1"/>
    <col min="6" max="6" width="16.28125" style="5" customWidth="1"/>
    <col min="7" max="7" width="12.7109375" style="5" customWidth="1"/>
    <col min="8" max="16384" width="9.140625" style="5" customWidth="1"/>
  </cols>
  <sheetData>
    <row r="1" spans="2:6" ht="15.75">
      <c r="B1" s="4" t="str">
        <f>'INCOME &amp; EXPENSES'!B1</f>
        <v>DESCRIPTION:</v>
      </c>
      <c r="C1" s="59" t="str">
        <f>'INCOME &amp; EXPENSES'!C1</f>
        <v>Ten-Plex</v>
      </c>
      <c r="E1" s="34" t="s">
        <v>61</v>
      </c>
      <c r="F1" s="6"/>
    </row>
    <row r="2" spans="2:6" ht="15.75">
      <c r="B2" s="4" t="str">
        <f>'INCOME &amp; EXPENSES'!B2</f>
        <v>ADDRESS:</v>
      </c>
      <c r="C2" s="59">
        <f>'INCOME &amp; EXPENSES'!C2</f>
        <v>0</v>
      </c>
      <c r="E2" s="4" t="str">
        <f>'INCOME &amp; EXPENSES'!E2</f>
        <v>SP:</v>
      </c>
      <c r="F2" s="6">
        <f>'INCOME &amp; EXPENSES'!F2</f>
        <v>85000</v>
      </c>
    </row>
    <row r="3" spans="2:6" ht="15.75">
      <c r="B3" s="4" t="str">
        <f>'INCOME &amp; EXPENSES'!B3</f>
        <v>CITY:</v>
      </c>
      <c r="C3" s="59">
        <f>'INCOME &amp; EXPENSES'!C3</f>
        <v>0</v>
      </c>
      <c r="E3" s="4" t="str">
        <f>'INCOME &amp; EXPENSES'!E3</f>
        <v>LP:</v>
      </c>
      <c r="F3" s="6">
        <f>'INCOME &amp; EXPENSES'!$F$3</f>
        <v>90000</v>
      </c>
    </row>
    <row r="4" spans="2:6" ht="15.75">
      <c r="B4" s="4" t="str">
        <f>'INCOME &amp; EXPENSES'!B4</f>
        <v>STATE:</v>
      </c>
      <c r="C4" s="59">
        <f>'INCOME &amp; EXPENSES'!C4</f>
        <v>0</v>
      </c>
      <c r="F4" s="6"/>
    </row>
    <row r="5" spans="2:6" ht="15.75">
      <c r="B5" s="4" t="str">
        <f>'INCOME &amp; EXPENSES'!B5</f>
        <v>ZIP:</v>
      </c>
      <c r="C5" s="59">
        <f>'INCOME &amp; EXPENSES'!C5</f>
        <v>0</v>
      </c>
      <c r="D5" s="4" t="str">
        <f>'INCOME &amp; EXPENSES'!D5</f>
        <v>REV. DATE:</v>
      </c>
      <c r="E5" s="7">
        <f>'INCOME &amp; EXPENSES'!E5</f>
        <v>38538</v>
      </c>
      <c r="F5" s="6"/>
    </row>
    <row r="6" ht="15.75">
      <c r="F6" s="6"/>
    </row>
    <row r="7" ht="15.75">
      <c r="F7" s="6"/>
    </row>
    <row r="8" ht="15.75">
      <c r="F8" s="6"/>
    </row>
    <row r="9" spans="2:7" ht="15.75">
      <c r="B9" s="5" t="s">
        <v>70</v>
      </c>
      <c r="C9" s="5" t="s">
        <v>71</v>
      </c>
      <c r="F9" s="6">
        <f>'INCOME &amp; EXPENSES'!$F$39</f>
        <v>13150</v>
      </c>
      <c r="G9" s="6">
        <f>F9</f>
        <v>13150</v>
      </c>
    </row>
    <row r="11" spans="2:7" ht="15.75">
      <c r="B11" s="5" t="s">
        <v>72</v>
      </c>
      <c r="F11" s="6">
        <f>-$C$32</f>
        <v>6721.8417718156325</v>
      </c>
      <c r="G11" s="6">
        <f>-$C$32</f>
        <v>6721.8417718156325</v>
      </c>
    </row>
    <row r="12" ht="15.75">
      <c r="B12" s="36"/>
    </row>
    <row r="13" spans="2:7" ht="15.75">
      <c r="B13" s="5" t="s">
        <v>73</v>
      </c>
      <c r="F13" s="6">
        <f>-$C$43</f>
        <v>1375.2072544042107</v>
      </c>
      <c r="G13" s="6">
        <v>0</v>
      </c>
    </row>
    <row r="14" spans="6:7" ht="16.5" thickBot="1">
      <c r="F14" s="37"/>
      <c r="G14" s="60"/>
    </row>
    <row r="15" spans="5:7" ht="15.75">
      <c r="E15" s="4" t="s">
        <v>30</v>
      </c>
      <c r="F15" s="6">
        <f>F9-F11-F13</f>
        <v>5052.950973780156</v>
      </c>
      <c r="G15" s="6">
        <f>G9-G11-G13</f>
        <v>6428.1582281843675</v>
      </c>
    </row>
    <row r="16" spans="5:7" ht="16.5" thickBot="1">
      <c r="E16" s="4"/>
      <c r="F16" s="6"/>
      <c r="G16" s="6"/>
    </row>
    <row r="17" spans="5:7" ht="16.5" thickBot="1">
      <c r="E17" s="4" t="s">
        <v>33</v>
      </c>
      <c r="F17" s="58">
        <f>F15/12</f>
        <v>421.07924781501305</v>
      </c>
      <c r="G17" s="58">
        <f>G15/12</f>
        <v>535.6798523486973</v>
      </c>
    </row>
    <row r="18" ht="16.5" thickBot="1"/>
    <row r="19" spans="5:7" ht="16.5" thickBot="1">
      <c r="E19" s="1" t="s">
        <v>48</v>
      </c>
      <c r="F19" s="57">
        <f>$F$15/$C$39</f>
        <v>0.39630988029648284</v>
      </c>
      <c r="G19" s="57">
        <f>$G$15/$C$39</f>
        <v>0.5041692727987739</v>
      </c>
    </row>
    <row r="20" ht="16.5" thickBot="1"/>
    <row r="21" spans="2:6" ht="16.5" thickBot="1">
      <c r="B21" s="5" t="s">
        <v>87</v>
      </c>
      <c r="C21" s="67">
        <v>0.15</v>
      </c>
      <c r="F21" s="34" t="s">
        <v>79</v>
      </c>
    </row>
    <row r="23" spans="2:3" ht="15.75">
      <c r="B23" s="76" t="s">
        <v>49</v>
      </c>
      <c r="C23" s="76"/>
    </row>
    <row r="24" ht="16.5" thickBot="1"/>
    <row r="25" spans="2:3" ht="16.5" thickBot="1">
      <c r="B25" s="5" t="s">
        <v>50</v>
      </c>
      <c r="C25" s="40">
        <v>0.07</v>
      </c>
    </row>
    <row r="26" spans="2:3" ht="16.5" thickBot="1">
      <c r="B26" s="5" t="s">
        <v>51</v>
      </c>
      <c r="C26" s="41">
        <v>20</v>
      </c>
    </row>
    <row r="27" spans="2:3" ht="16.5" thickBot="1">
      <c r="B27" s="5" t="s">
        <v>52</v>
      </c>
      <c r="C27" s="5">
        <f>C26*12</f>
        <v>240</v>
      </c>
    </row>
    <row r="28" spans="2:3" ht="16.5" thickBot="1">
      <c r="B28" s="5" t="s">
        <v>53</v>
      </c>
      <c r="C28" s="66">
        <f>F2-C39</f>
        <v>72250</v>
      </c>
    </row>
    <row r="31" spans="2:3" ht="15.75">
      <c r="B31" s="5" t="s">
        <v>54</v>
      </c>
      <c r="C31" s="38">
        <f>PMT(C25/12,C27,C28)</f>
        <v>-560.1534809846361</v>
      </c>
    </row>
    <row r="32" spans="2:3" ht="15.75">
      <c r="B32" s="5" t="s">
        <v>55</v>
      </c>
      <c r="C32" s="38">
        <f>C31*12</f>
        <v>-6721.8417718156325</v>
      </c>
    </row>
    <row r="34" spans="2:3" ht="15.75">
      <c r="B34" s="76" t="s">
        <v>56</v>
      </c>
      <c r="C34" s="76"/>
    </row>
    <row r="35" ht="16.5" thickBot="1"/>
    <row r="36" spans="2:3" ht="16.5" thickBot="1">
      <c r="B36" s="5" t="s">
        <v>50</v>
      </c>
      <c r="C36" s="40">
        <v>0.07</v>
      </c>
    </row>
    <row r="37" spans="2:3" ht="16.5" thickBot="1">
      <c r="B37" s="5" t="s">
        <v>51</v>
      </c>
      <c r="C37" s="41">
        <v>15</v>
      </c>
    </row>
    <row r="38" spans="2:3" ht="16.5" thickBot="1">
      <c r="B38" s="5" t="s">
        <v>52</v>
      </c>
      <c r="C38" s="5">
        <f>C37*12</f>
        <v>180</v>
      </c>
    </row>
    <row r="39" spans="2:3" ht="16.5" thickBot="1">
      <c r="B39" s="5" t="s">
        <v>53</v>
      </c>
      <c r="C39" s="66">
        <f>F2*C21</f>
        <v>12750</v>
      </c>
    </row>
    <row r="42" spans="2:3" ht="15.75">
      <c r="B42" s="5" t="s">
        <v>54</v>
      </c>
      <c r="C42" s="38">
        <f>PMT(C36/12,C38,C39)</f>
        <v>-114.60060453368423</v>
      </c>
    </row>
    <row r="43" spans="2:3" ht="15.75">
      <c r="B43" s="5" t="s">
        <v>55</v>
      </c>
      <c r="C43" s="38">
        <f>C42*12</f>
        <v>-1375.2072544042107</v>
      </c>
    </row>
  </sheetData>
  <sheetProtection sheet="1" objects="1" scenarios="1"/>
  <mergeCells count="2">
    <mergeCell ref="B23:C23"/>
    <mergeCell ref="B34:C34"/>
  </mergeCells>
  <printOptions/>
  <pageMargins left="0.25" right="0.25" top="0.5" bottom="0.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Sears Manufacturing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GHarmon</dc:creator>
  <cp:keywords/>
  <dc:description/>
  <cp:lastModifiedBy>Greg</cp:lastModifiedBy>
  <cp:lastPrinted>2004-04-05T16:05:43Z</cp:lastPrinted>
  <dcterms:created xsi:type="dcterms:W3CDTF">2000-09-19T16:28:12Z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